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j\Desktop\"/>
    </mc:Choice>
  </mc:AlternateContent>
  <xr:revisionPtr revIDLastSave="0" documentId="8_{0D3F37AB-5773-43B8-9DD2-817FA038FC0A}" xr6:coauthVersionLast="43" xr6:coauthVersionMax="43" xr10:uidLastSave="{00000000-0000-0000-0000-000000000000}"/>
  <bookViews>
    <workbookView xWindow="2070" yWindow="4065" windowWidth="16200" windowHeight="11835" xr2:uid="{154D83B4-86E4-42BA-A02E-53D396321C9F}"/>
  </bookViews>
  <sheets>
    <sheet name="Sheet1" sheetId="1" r:id="rId1"/>
  </sheets>
  <definedNames>
    <definedName name="_xlnm.Print_Area" localSheetId="0">Sheet1!$A$1:$I$41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37" i="1"/>
  <c r="G35" i="1"/>
  <c r="E35" i="1"/>
  <c r="C35" i="1"/>
  <c r="C34" i="1"/>
  <c r="E34" i="1"/>
  <c r="G34" i="1"/>
  <c r="G33" i="1"/>
  <c r="E33" i="1"/>
  <c r="C33" i="1"/>
  <c r="G28" i="1"/>
  <c r="C28" i="1"/>
  <c r="E28" i="1"/>
  <c r="G27" i="1"/>
  <c r="G30" i="1"/>
  <c r="G31" i="1"/>
  <c r="G36" i="1"/>
  <c r="G37" i="1"/>
  <c r="E27" i="1"/>
  <c r="E30" i="1"/>
  <c r="E10" i="1"/>
  <c r="E31" i="1"/>
  <c r="E36" i="1"/>
  <c r="E37" i="1"/>
  <c r="C30" i="1"/>
  <c r="C31" i="1"/>
  <c r="C36" i="1"/>
  <c r="C37" i="1"/>
  <c r="I36" i="1"/>
  <c r="I39" i="1"/>
  <c r="G22" i="1"/>
  <c r="G24" i="1"/>
  <c r="G39" i="1"/>
  <c r="E22" i="1"/>
  <c r="E5" i="1"/>
  <c r="E24" i="1"/>
  <c r="E39" i="1"/>
  <c r="C22" i="1"/>
  <c r="C24" i="1"/>
  <c r="C39" i="1"/>
  <c r="I22" i="1"/>
</calcChain>
</file>

<file path=xl/sharedStrings.xml><?xml version="1.0" encoding="utf-8"?>
<sst xmlns="http://schemas.openxmlformats.org/spreadsheetml/2006/main" count="38" uniqueCount="33">
  <si>
    <t>Low</t>
  </si>
  <si>
    <t>Medium</t>
  </si>
  <si>
    <t>High</t>
  </si>
  <si>
    <t>Your budget</t>
  </si>
  <si>
    <t>Upfront Costs</t>
  </si>
  <si>
    <t>Puppy Purchase</t>
  </si>
  <si>
    <t>First Vet Check-up</t>
  </si>
  <si>
    <t>Total Upfront Costs</t>
  </si>
  <si>
    <t>Licensing Fees</t>
  </si>
  <si>
    <t>Apartment Pet Deposit</t>
  </si>
  <si>
    <t>Harness &amp; Leash</t>
  </si>
  <si>
    <t>Crates &amp; Cages</t>
  </si>
  <si>
    <t>Food &amp; Water Bowls</t>
  </si>
  <si>
    <t>Dog Bed</t>
  </si>
  <si>
    <t>Food</t>
  </si>
  <si>
    <t>Toys</t>
  </si>
  <si>
    <t>ID Tag</t>
  </si>
  <si>
    <t>Dog Shampoo</t>
  </si>
  <si>
    <t>Dog Waste Supplies</t>
  </si>
  <si>
    <t>Grooming Supplies</t>
  </si>
  <si>
    <t>Spaying / Neutering</t>
  </si>
  <si>
    <t>Dog Training</t>
  </si>
  <si>
    <t>One-time Expense</t>
  </si>
  <si>
    <t>Annual Costs</t>
  </si>
  <si>
    <t>Insurance</t>
  </si>
  <si>
    <t>Vet Visits</t>
  </si>
  <si>
    <t>Emergency Reserve</t>
  </si>
  <si>
    <t>Total Annual Costs</t>
  </si>
  <si>
    <t>Lifetime Bulldog Cost</t>
  </si>
  <si>
    <t>Treats</t>
  </si>
  <si>
    <t>*Disclosure: All costs are estimates and should not be relied upon without doing your own research.</t>
  </si>
  <si>
    <r>
      <t xml:space="preserve">The Bulldog Blog | </t>
    </r>
    <r>
      <rPr>
        <b/>
        <sz val="18"/>
        <color theme="4"/>
        <rFont val="Calibri"/>
        <family val="2"/>
        <scheme val="minor"/>
      </rPr>
      <t>English Bulldog Budgets</t>
    </r>
  </si>
  <si>
    <t>x10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</si>
</sst>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1" fillId="0" borderId="2" xfId="0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3" borderId="2" xfId="0" applyFont="1" applyFill="1" applyBorder="1"/>
    <xf numFmtId="164" fontId="1" fillId="3" borderId="2" xfId="0" applyNumberFormat="1" applyFont="1" applyFill="1" applyBorder="1" applyAlignment="1">
      <alignment horizontal="center"/>
    </xf>
    <xf numFmtId="0" fontId="5" fillId="0" borderId="0" xfId="0" applyFont="1"/>
    <xf numFmtId="0" fontId="1" fillId="3" borderId="0" xfId="0" applyFont="1" applyFill="1" applyBorder="1"/>
    <xf numFmtId="0" fontId="0" fillId="0" borderId="0" xfId="0" applyBorder="1"/>
    <xf numFmtId="164" fontId="1" fillId="3" borderId="0" xfId="0" applyNumberFormat="1" applyFont="1" applyFill="1" applyBorder="1" applyAlignment="1">
      <alignment horizontal="center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center"/>
    </xf>
    <xf numFmtId="0" fontId="7" fillId="0" borderId="1" xfId="0" applyFont="1" applyBorder="1"/>
    <xf numFmtId="164" fontId="0" fillId="2" borderId="3" xfId="0" applyNumberFormat="1" applyFill="1" applyBorder="1"/>
    <xf numFmtId="164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D011-2245-4ECB-B592-F464CE09B322}">
  <dimension ref="A1:I41"/>
  <sheetViews>
    <sheetView showGridLines="0" tabSelected="1" workbookViewId="0">
      <selection activeCell="A38" sqref="A38"/>
    </sheetView>
  </sheetViews>
  <sheetFormatPr defaultRowHeight="15" x14ac:dyDescent="0.25"/>
  <cols>
    <col min="1" max="1" width="25.140625" customWidth="1"/>
    <col min="2" max="2" width="1.7109375" customWidth="1"/>
    <col min="3" max="3" width="14.7109375" customWidth="1"/>
    <col min="4" max="4" width="1.710937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4.7109375" customWidth="1"/>
  </cols>
  <sheetData>
    <row r="1" spans="1:9" ht="23.25" x14ac:dyDescent="0.35">
      <c r="A1" s="23" t="s">
        <v>31</v>
      </c>
      <c r="B1" s="2"/>
      <c r="C1" s="1"/>
      <c r="D1" s="1"/>
      <c r="E1" s="1"/>
      <c r="F1" s="1"/>
      <c r="G1" s="1"/>
      <c r="H1" s="1"/>
      <c r="I1" s="1"/>
    </row>
    <row r="3" spans="1:9" ht="21" x14ac:dyDescent="0.35">
      <c r="A3" s="17" t="s">
        <v>4</v>
      </c>
      <c r="B3" s="5"/>
      <c r="C3" s="4" t="s">
        <v>0</v>
      </c>
      <c r="D3" s="3"/>
      <c r="E3" s="4" t="s">
        <v>1</v>
      </c>
      <c r="F3" s="3"/>
      <c r="G3" s="4" t="s">
        <v>2</v>
      </c>
      <c r="I3" s="4" t="s">
        <v>3</v>
      </c>
    </row>
    <row r="4" spans="1:9" ht="5.0999999999999996" customHeight="1" x14ac:dyDescent="0.25"/>
    <row r="5" spans="1:9" x14ac:dyDescent="0.25">
      <c r="A5" s="11" t="s">
        <v>5</v>
      </c>
      <c r="B5" s="12"/>
      <c r="C5" s="13">
        <v>3500</v>
      </c>
      <c r="D5" s="14"/>
      <c r="E5" s="13">
        <f>AVERAGE(C5,G5)</f>
        <v>4250</v>
      </c>
      <c r="F5" s="14"/>
      <c r="G5" s="13">
        <v>5000</v>
      </c>
      <c r="H5" s="9"/>
      <c r="I5" s="24"/>
    </row>
    <row r="6" spans="1:9" ht="5.0999999999999996" customHeight="1" x14ac:dyDescent="0.25">
      <c r="A6" s="11"/>
      <c r="B6" s="12"/>
      <c r="C6" s="13"/>
      <c r="D6" s="14"/>
      <c r="E6" s="13"/>
      <c r="F6" s="14"/>
      <c r="G6" s="13"/>
      <c r="H6" s="9"/>
      <c r="I6" s="13"/>
    </row>
    <row r="7" spans="1:9" x14ac:dyDescent="0.25">
      <c r="A7" s="6" t="s">
        <v>21</v>
      </c>
      <c r="B7" s="6"/>
      <c r="C7" s="8">
        <v>0</v>
      </c>
      <c r="D7" s="9"/>
      <c r="E7" s="8">
        <v>500</v>
      </c>
      <c r="F7" s="9"/>
      <c r="G7" s="8">
        <v>2000</v>
      </c>
      <c r="H7" s="9"/>
      <c r="I7" s="24"/>
    </row>
    <row r="8" spans="1:9" x14ac:dyDescent="0.25">
      <c r="A8" s="6" t="s">
        <v>9</v>
      </c>
      <c r="B8" s="6"/>
      <c r="C8" s="8">
        <v>100</v>
      </c>
      <c r="D8" s="9"/>
      <c r="E8" s="8">
        <v>500</v>
      </c>
      <c r="F8" s="9"/>
      <c r="G8" s="8">
        <v>1000</v>
      </c>
      <c r="H8" s="9"/>
      <c r="I8" s="24"/>
    </row>
    <row r="9" spans="1:9" x14ac:dyDescent="0.25">
      <c r="A9" s="6" t="s">
        <v>20</v>
      </c>
      <c r="B9" s="6"/>
      <c r="C9" s="8">
        <v>200</v>
      </c>
      <c r="D9" s="9"/>
      <c r="E9" s="8">
        <v>250</v>
      </c>
      <c r="F9" s="9"/>
      <c r="G9" s="8">
        <v>300</v>
      </c>
      <c r="H9" s="9"/>
      <c r="I9" s="24"/>
    </row>
    <row r="10" spans="1:9" x14ac:dyDescent="0.25">
      <c r="A10" s="6" t="s">
        <v>6</v>
      </c>
      <c r="B10" s="6"/>
      <c r="C10" s="8">
        <v>125</v>
      </c>
      <c r="D10" s="9"/>
      <c r="E10" s="8">
        <f>55+25+45+50</f>
        <v>175</v>
      </c>
      <c r="F10" s="9"/>
      <c r="G10" s="8">
        <v>200</v>
      </c>
      <c r="H10" s="9"/>
      <c r="I10" s="24"/>
    </row>
    <row r="11" spans="1:9" x14ac:dyDescent="0.25">
      <c r="A11" s="6" t="s">
        <v>11</v>
      </c>
      <c r="B11" s="6"/>
      <c r="C11" s="8">
        <v>50</v>
      </c>
      <c r="D11" s="9"/>
      <c r="E11" s="8">
        <v>100</v>
      </c>
      <c r="F11" s="9"/>
      <c r="G11" s="8">
        <v>200</v>
      </c>
      <c r="H11" s="9"/>
      <c r="I11" s="24"/>
    </row>
    <row r="12" spans="1:9" x14ac:dyDescent="0.25">
      <c r="A12" s="6" t="s">
        <v>14</v>
      </c>
      <c r="B12" s="6"/>
      <c r="C12" s="8">
        <v>40</v>
      </c>
      <c r="D12" s="9"/>
      <c r="E12" s="8">
        <v>75</v>
      </c>
      <c r="F12" s="9"/>
      <c r="G12" s="8">
        <v>100</v>
      </c>
      <c r="H12" s="9"/>
      <c r="I12" s="24"/>
    </row>
    <row r="13" spans="1:9" x14ac:dyDescent="0.25">
      <c r="A13" s="6" t="s">
        <v>13</v>
      </c>
      <c r="B13" s="6"/>
      <c r="C13" s="8">
        <v>30</v>
      </c>
      <c r="D13" s="9"/>
      <c r="E13" s="8">
        <v>50</v>
      </c>
      <c r="F13" s="9"/>
      <c r="G13" s="8">
        <v>125</v>
      </c>
      <c r="H13" s="9"/>
      <c r="I13" s="24"/>
    </row>
    <row r="14" spans="1:9" x14ac:dyDescent="0.25">
      <c r="A14" s="6" t="s">
        <v>10</v>
      </c>
      <c r="B14" s="6"/>
      <c r="C14" s="8">
        <v>25</v>
      </c>
      <c r="D14" s="9"/>
      <c r="E14" s="8">
        <v>50</v>
      </c>
      <c r="F14" s="9"/>
      <c r="G14" s="8">
        <v>100</v>
      </c>
      <c r="H14" s="9"/>
      <c r="I14" s="24"/>
    </row>
    <row r="15" spans="1:9" x14ac:dyDescent="0.25">
      <c r="A15" s="6" t="s">
        <v>12</v>
      </c>
      <c r="B15" s="6"/>
      <c r="C15" s="8">
        <v>20</v>
      </c>
      <c r="D15" s="9"/>
      <c r="E15" s="8">
        <v>30</v>
      </c>
      <c r="F15" s="9"/>
      <c r="G15" s="8">
        <v>50</v>
      </c>
      <c r="H15" s="9"/>
      <c r="I15" s="24"/>
    </row>
    <row r="16" spans="1:9" x14ac:dyDescent="0.25">
      <c r="A16" s="6" t="s">
        <v>19</v>
      </c>
      <c r="B16" s="6"/>
      <c r="C16" s="8">
        <v>15</v>
      </c>
      <c r="D16" s="9"/>
      <c r="E16" s="8">
        <v>25</v>
      </c>
      <c r="F16" s="9"/>
      <c r="G16" s="8">
        <v>50</v>
      </c>
      <c r="H16" s="9"/>
      <c r="I16" s="24"/>
    </row>
    <row r="17" spans="1:9" x14ac:dyDescent="0.25">
      <c r="A17" s="6" t="s">
        <v>15</v>
      </c>
      <c r="B17" s="6"/>
      <c r="C17" s="8">
        <v>10</v>
      </c>
      <c r="D17" s="9"/>
      <c r="E17" s="8">
        <v>25</v>
      </c>
      <c r="F17" s="9"/>
      <c r="G17" s="8">
        <v>50</v>
      </c>
      <c r="H17" s="9"/>
      <c r="I17" s="24"/>
    </row>
    <row r="18" spans="1:9" x14ac:dyDescent="0.25">
      <c r="A18" s="6" t="s">
        <v>17</v>
      </c>
      <c r="B18" s="6"/>
      <c r="C18" s="8">
        <v>15</v>
      </c>
      <c r="D18" s="9"/>
      <c r="E18" s="8">
        <v>25</v>
      </c>
      <c r="F18" s="9"/>
      <c r="G18" s="8">
        <v>35</v>
      </c>
      <c r="H18" s="9"/>
      <c r="I18" s="24"/>
    </row>
    <row r="19" spans="1:9" x14ac:dyDescent="0.25">
      <c r="A19" s="6" t="s">
        <v>18</v>
      </c>
      <c r="B19" s="6"/>
      <c r="C19" s="8">
        <v>5</v>
      </c>
      <c r="D19" s="9"/>
      <c r="E19" s="8">
        <v>10</v>
      </c>
      <c r="F19" s="9"/>
      <c r="G19" s="8">
        <v>20</v>
      </c>
      <c r="H19" s="9"/>
      <c r="I19" s="24"/>
    </row>
    <row r="20" spans="1:9" x14ac:dyDescent="0.25">
      <c r="A20" s="6" t="s">
        <v>16</v>
      </c>
      <c r="B20" s="6"/>
      <c r="C20" s="8">
        <v>3</v>
      </c>
      <c r="D20" s="9"/>
      <c r="E20" s="8">
        <v>10</v>
      </c>
      <c r="F20" s="9"/>
      <c r="G20" s="8">
        <v>20</v>
      </c>
      <c r="H20" s="9"/>
      <c r="I20" s="24"/>
    </row>
    <row r="21" spans="1:9" x14ac:dyDescent="0.25">
      <c r="A21" s="6" t="s">
        <v>8</v>
      </c>
      <c r="B21" s="6"/>
      <c r="C21" s="8">
        <v>8.5</v>
      </c>
      <c r="D21" s="9"/>
      <c r="E21" s="8">
        <v>8.5</v>
      </c>
      <c r="F21" s="9"/>
      <c r="G21" s="8">
        <v>8.5</v>
      </c>
      <c r="H21" s="9"/>
      <c r="I21" s="24"/>
    </row>
    <row r="22" spans="1:9" x14ac:dyDescent="0.25">
      <c r="A22" s="7" t="s">
        <v>22</v>
      </c>
      <c r="C22" s="10">
        <f>SUM(C7:C21)</f>
        <v>646.5</v>
      </c>
      <c r="E22" s="10">
        <f>SUM(E7:E21)</f>
        <v>1833.5</v>
      </c>
      <c r="G22" s="10">
        <f>SUM(G7:G21)</f>
        <v>4258.5</v>
      </c>
      <c r="I22" s="10">
        <f>SUM(I7:I21)</f>
        <v>0</v>
      </c>
    </row>
    <row r="23" spans="1:9" ht="5.0999999999999996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15" t="s">
        <v>7</v>
      </c>
      <c r="C24" s="16">
        <f>SUM(C5,C22)</f>
        <v>4146.5</v>
      </c>
      <c r="E24" s="16">
        <f>SUM(E5,E22)</f>
        <v>6083.5</v>
      </c>
      <c r="G24" s="16">
        <f>SUM(G5,G22)</f>
        <v>9258.5</v>
      </c>
      <c r="I24" s="16">
        <f>SUM(I5,I22)</f>
        <v>0</v>
      </c>
    </row>
    <row r="26" spans="1:9" ht="21" x14ac:dyDescent="0.35">
      <c r="A26" s="17" t="s">
        <v>23</v>
      </c>
    </row>
    <row r="27" spans="1:9" x14ac:dyDescent="0.25">
      <c r="A27" s="6" t="s">
        <v>24</v>
      </c>
      <c r="C27" s="8">
        <v>0</v>
      </c>
      <c r="D27" s="9"/>
      <c r="E27" s="8">
        <f>100*12</f>
        <v>1200</v>
      </c>
      <c r="F27" s="9"/>
      <c r="G27" s="8">
        <f>130*12</f>
        <v>1560</v>
      </c>
      <c r="I27" s="24"/>
    </row>
    <row r="28" spans="1:9" x14ac:dyDescent="0.25">
      <c r="A28" s="6" t="s">
        <v>14</v>
      </c>
      <c r="C28" s="8">
        <f>C12*12</f>
        <v>480</v>
      </c>
      <c r="D28" s="9"/>
      <c r="E28" s="8">
        <f>E12*12</f>
        <v>900</v>
      </c>
      <c r="F28" s="9"/>
      <c r="G28" s="8">
        <f>G12*12</f>
        <v>1200</v>
      </c>
      <c r="I28" s="24"/>
    </row>
    <row r="29" spans="1:9" x14ac:dyDescent="0.25">
      <c r="A29" s="6" t="s">
        <v>26</v>
      </c>
      <c r="C29" s="8">
        <v>1000</v>
      </c>
      <c r="D29" s="9"/>
      <c r="E29" s="8">
        <v>1000</v>
      </c>
      <c r="F29" s="9"/>
      <c r="G29" s="8">
        <v>1000</v>
      </c>
      <c r="I29" s="24"/>
    </row>
    <row r="30" spans="1:9" x14ac:dyDescent="0.25">
      <c r="A30" s="6" t="s">
        <v>29</v>
      </c>
      <c r="C30" s="8">
        <f>10*12</f>
        <v>120</v>
      </c>
      <c r="D30" s="9"/>
      <c r="E30" s="8">
        <f>15*12</f>
        <v>180</v>
      </c>
      <c r="F30" s="9"/>
      <c r="G30" s="8">
        <f>20*12</f>
        <v>240</v>
      </c>
      <c r="I30" s="24"/>
    </row>
    <row r="31" spans="1:9" x14ac:dyDescent="0.25">
      <c r="A31" s="6" t="s">
        <v>25</v>
      </c>
      <c r="C31" s="8">
        <f>C10</f>
        <v>125</v>
      </c>
      <c r="D31" s="9"/>
      <c r="E31" s="8">
        <f>E10</f>
        <v>175</v>
      </c>
      <c r="F31" s="9"/>
      <c r="G31" s="8">
        <f>G10</f>
        <v>200</v>
      </c>
      <c r="I31" s="24"/>
    </row>
    <row r="32" spans="1:9" x14ac:dyDescent="0.25">
      <c r="A32" s="6" t="s">
        <v>15</v>
      </c>
      <c r="C32" s="8">
        <v>50</v>
      </c>
      <c r="D32" s="9"/>
      <c r="E32" s="8">
        <v>100</v>
      </c>
      <c r="F32" s="9"/>
      <c r="G32" s="8">
        <v>150</v>
      </c>
      <c r="I32" s="24"/>
    </row>
    <row r="33" spans="1:9" x14ac:dyDescent="0.25">
      <c r="A33" s="6" t="s">
        <v>17</v>
      </c>
      <c r="C33" s="8">
        <f>C18*2</f>
        <v>30</v>
      </c>
      <c r="D33" s="9"/>
      <c r="E33" s="8">
        <f>E18*2</f>
        <v>50</v>
      </c>
      <c r="F33" s="9"/>
      <c r="G33" s="8">
        <f>G18*2</f>
        <v>70</v>
      </c>
      <c r="I33" s="24"/>
    </row>
    <row r="34" spans="1:9" x14ac:dyDescent="0.25">
      <c r="A34" s="6" t="s">
        <v>18</v>
      </c>
      <c r="C34" s="8">
        <f>C19*2</f>
        <v>10</v>
      </c>
      <c r="D34" s="9"/>
      <c r="E34" s="8">
        <f>E19*2</f>
        <v>20</v>
      </c>
      <c r="F34" s="9"/>
      <c r="G34" s="8">
        <f>G19*2</f>
        <v>40</v>
      </c>
      <c r="I34" s="24"/>
    </row>
    <row r="35" spans="1:9" x14ac:dyDescent="0.25">
      <c r="A35" s="6" t="s">
        <v>8</v>
      </c>
      <c r="C35" s="8">
        <f>C21</f>
        <v>8.5</v>
      </c>
      <c r="D35" s="9"/>
      <c r="E35" s="8">
        <f>E21</f>
        <v>8.5</v>
      </c>
      <c r="F35" s="9"/>
      <c r="G35" s="8">
        <f>G21</f>
        <v>8.5</v>
      </c>
      <c r="I35" s="25"/>
    </row>
    <row r="36" spans="1:9" x14ac:dyDescent="0.25">
      <c r="A36" s="15" t="s">
        <v>27</v>
      </c>
      <c r="C36" s="16">
        <f>SUM(C27:C35)</f>
        <v>1823.5</v>
      </c>
      <c r="E36" s="16">
        <f>SUM(E27:E35)</f>
        <v>3633.5</v>
      </c>
      <c r="G36" s="16">
        <f>SUM(G27:G35)</f>
        <v>4468.5</v>
      </c>
      <c r="I36" s="16">
        <f>SUM(I27:I35)</f>
        <v>0</v>
      </c>
    </row>
    <row r="37" spans="1:9" x14ac:dyDescent="0.25">
      <c r="A37" s="18" t="s">
        <v>32</v>
      </c>
      <c r="B37" s="19"/>
      <c r="C37" s="20">
        <f>C36*10</f>
        <v>18235</v>
      </c>
      <c r="D37" s="19"/>
      <c r="E37" s="20">
        <f>E36*10</f>
        <v>36335</v>
      </c>
      <c r="F37" s="19"/>
      <c r="G37" s="20">
        <f>G36*10</f>
        <v>44685</v>
      </c>
      <c r="H37" s="19"/>
      <c r="I37" s="20">
        <f>I36*10</f>
        <v>0</v>
      </c>
    </row>
    <row r="39" spans="1:9" x14ac:dyDescent="0.25">
      <c r="A39" s="21" t="s">
        <v>28</v>
      </c>
      <c r="C39" s="22">
        <f>SUM(C24,C37)</f>
        <v>22381.5</v>
      </c>
      <c r="E39" s="22">
        <f>SUM(E24,E37)</f>
        <v>42418.5</v>
      </c>
      <c r="G39" s="22">
        <f>SUM(G24,G37)</f>
        <v>53943.5</v>
      </c>
      <c r="I39" s="22">
        <f>SUM(I24,I37)</f>
        <v>0</v>
      </c>
    </row>
    <row r="41" spans="1:9" x14ac:dyDescent="0.25">
      <c r="A41" t="s">
        <v>30</v>
      </c>
    </row>
  </sheetData>
  <pageMargins left="0.2" right="0.2" top="0.2" bottom="0.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Johnson</dc:creator>
  <cp:lastModifiedBy>Kyle Johnson</cp:lastModifiedBy>
  <cp:lastPrinted>2019-05-12T22:36:21Z</cp:lastPrinted>
  <dcterms:created xsi:type="dcterms:W3CDTF">2019-05-12T18:26:36Z</dcterms:created>
  <dcterms:modified xsi:type="dcterms:W3CDTF">2019-05-12T22:38:23Z</dcterms:modified>
</cp:coreProperties>
</file>